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uživatel" reservationPassword="0"/>
  <workbookPr/>
  <bookViews>
    <workbookView xWindow="240" yWindow="120" windowWidth="14940" windowHeight="9225" activeTab="0"/>
  </bookViews>
  <sheets>
    <sheet name="Rekapitulace" sheetId="1" r:id="rId1"/>
    <sheet name="SO 101.2" sheetId="2" r:id="rId2"/>
  </sheets>
  <definedNames/>
  <calcPr/>
  <webPublishing/>
</workbook>
</file>

<file path=xl/sharedStrings.xml><?xml version="1.0" encoding="utf-8"?>
<sst xmlns="http://schemas.openxmlformats.org/spreadsheetml/2006/main" count="657" uniqueCount="246">
  <si>
    <t>Firma: MDS projekt s.r.o.</t>
  </si>
  <si>
    <t>Rekapitulace ceny</t>
  </si>
  <si>
    <t>Stavba: 1995-19-3 - Rekonstrukce silnice III/3602 Letohrad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</si>
  <si>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</si>
  <si>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</si>
  <si>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</si>
  <si>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</si>
  <si>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</si>
  <si>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</si>
  <si>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</si>
  <si>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</si>
  <si>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</si>
  <si>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</si>
  <si>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</si>
  <si>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</si>
  <si>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1995-19-3</t>
  </si>
  <si>
    <t>Rekonstrukce silnice III/3602 Letohrad</t>
  </si>
  <si>
    <t>O</t>
  </si>
  <si>
    <t>Rozpočet:</t>
  </si>
  <si>
    <t>0,00</t>
  </si>
  <si>
    <t>15,00</t>
  </si>
  <si>
    <t>21,00</t>
  </si>
  <si>
    <t>3</t>
  </si>
  <si>
    <t>2</t>
  </si>
  <si>
    <t>SO 101.2</t>
  </si>
  <si>
    <t>Silnice III/3602 od 0,000 do 0,130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</si>
  <si>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</si>
  <si>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</si>
  <si>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</si>
  <si>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</si>
  <si>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</si>
  <si>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</si>
  <si>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</si>
  <si>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</si>
  <si>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</si>
  <si>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</si>
  <si>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</si>
  <si>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</si>
  <si>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</si>
  <si>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</si>
  <si>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</si>
  <si>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</si>
  <si>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</si>
  <si>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</si>
  <si>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</si>
  <si>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</si>
  <si>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</si>
  <si>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</si>
  <si>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014102</t>
  </si>
  <si>
    <t/>
  </si>
  <si>
    <t>POPLATKY ZA SKLÁDKU</t>
  </si>
  <si>
    <t>T</t>
  </si>
  <si>
    <t>2021_OTSKP</t>
  </si>
  <si>
    <t>PP</t>
  </si>
  <si>
    <t>poplatky za uložení zemin a přebytků výkopku - evidovaná skládka s poplatkem dle zadávacích podmínek zadavatele. Skládka bude řešena v režii dodavatele.</t>
  </si>
  <si>
    <t>VV</t>
  </si>
  <si>
    <t>pol. 12373 - 125,00*2,0=250,000 [A] 
pol.12924 - 103,50*0,2*2,0=41,400 [B] 
pol.13273 - 82,325*2,0=164,650 [C] 
Celkem: A+B+C=456,050 [D]</t>
  </si>
  <si>
    <t>TS</t>
  </si>
  <si>
    <t>zahrnuje veškeré poplatky provozovateli skládky související s uložením odpadu na skládce.</t>
  </si>
  <si>
    <t>014112</t>
  </si>
  <si>
    <t>POPLATKY ZA SKLÁDKU TYP S-IO (INERTNÍ ODPAD)</t>
  </si>
  <si>
    <t>poplatky za uložení suti z betonu, železobetonu a kamene - evidovaná skládka s poplatkem dle zadávacích podmínek zadavatele. Skládka bude řešena v režii dodavatele.</t>
  </si>
  <si>
    <t>celkem položka 11332 - 115,810*2,0=231,620 [A]</t>
  </si>
  <si>
    <t>014132</t>
  </si>
  <si>
    <t>POPLATKY ZA SKLÁDKU TYP S-NO (NEBEZPEČNÝ ODPAD)</t>
  </si>
  <si>
    <t>poplatky za uložení suti z asfaltu - evidovaná skládka s poplatkem dle zadávacích podmínek zadavatele. Skládka bude řešena v režii dodavatele.</t>
  </si>
  <si>
    <t>celkem položka 11313 - 19,602*2,2=43,124 [A]</t>
  </si>
  <si>
    <t>Zemní práce</t>
  </si>
  <si>
    <t>11120</t>
  </si>
  <si>
    <t>ODSTRANĚNÍ KŘOVIN</t>
  </si>
  <si>
    <t>M2</t>
  </si>
  <si>
    <t>Odstranění (tvarování) křovin bránících rozhledu včetně likvidace dřevní hmoty 
5+8=13,000 [A]</t>
  </si>
  <si>
    <t>odstranění křovin a stromů do průměru 100 mm  
doprava dřevin bez ohledu na vzdálenost  
spálení na hromadách nebo štěpkování</t>
  </si>
  <si>
    <t>11252</t>
  </si>
  <si>
    <t>ODSTRANĚNÍ PAŘEZŮ FRÉZOVÁNÍM D DO 0,9M</t>
  </si>
  <si>
    <t>KUS</t>
  </si>
  <si>
    <t>Frézování pařezů podél komunikace, včetně odvezení a likvidace dřevní hmoty 
8=8,000 [A]</t>
  </si>
  <si>
    <t>Frézování pařezů se měří v [ks] frézovaných pařezů, průměr pařezu je uvažován dle stromu ve výšce 1,3m nad terénem, u stávajícího pařezu se stanoví jako změřený průměr vynásobený  koeficientem 1/1,38.  
 Položka zahrnuje zejména:  
- frézování do hloubky 20cm pod úroveň terénu  
- veškeré drobné zemní práce spojené s frézováním pařezů  
- případně další práce s nimi dle pokynů zadávací dokumentace.</t>
  </si>
  <si>
    <t>11313</t>
  </si>
  <si>
    <t>ODSTRANĚNÍ KRYTU ZPEVNĚNÝCH PLOCH S ASFALTOVÝM POJIVEM</t>
  </si>
  <si>
    <t>M3</t>
  </si>
  <si>
    <t>včetně naložení, odvozu a uložení na skládku dodavatele, dodavatel zohlední vzdálenost skládky   
vzdálenost skládky    
Odstranění asfaltových podkladních vrstev po odfrézování průměrně 2 cm   
Skladba 1, navýšená o 10% (předpokládáné rozšiřování do hloubky konstrukce)  
715,0*0,02*1,1=15,730 [A] 
Skladba 2, navýšená o 10% (předpokládáné rozšiřování do hloubky konstrukce)  
176,0*0,02*1,1=3,872 [B] 
Celkem: A+B=19,602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</si>
  <si>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</si>
  <si>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</si>
  <si>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11332</t>
  </si>
  <si>
    <t>ODSTRANĚNÍ PODKLADŮ ZPEVNĚNÝCH PLOCH Z KAMENIVA NESTMELENÉHO</t>
  </si>
  <si>
    <t>včetně naložení, odvozu a uložení na skládku dodavatele, dodavatel zohlední vzdálenost skládky   
Odstranění nestmelených podkladních vrstev celoplošně průměrně 1 cm   
Skladba 1  
715,0*0,01=7,150 [A] 
Odstranění nestmelených podkladních vrstev v sanaci průměrně 35 cm   
Skladba 2  
176,0*0,35=61,600 [B] 
Poruchy nalezené po odfrézování, předpoklad 10% z plochy Skladba 1  
715,0*0,34*0,1=24,310 [C] 
Pod krajnicí  
130,0*0,50*0,35=22,750 [D] 
Celkem: A+B+C+D=115,810 [E]</t>
  </si>
  <si>
    <t>8</t>
  </si>
  <si>
    <t>11346</t>
  </si>
  <si>
    <t>ODSTRANĚNÍ KRYTU ZPEVNĚNÝCH PLOCH ZE SILNIČ DÍLCŮ (PANELŮ) VČET PODKL</t>
  </si>
  <si>
    <t>O odstranění 3 panelů podél komunikace vlevo na začátku úseku bude jednáno při pochůzce. Panely si převezme město nebo SÚS nebo zůstanou v majetku dodavatelské firmy. Dodavatelská firma zohlední dopravu na svou skládku. 
1,00*9,00*0,16=1,440 [A]</t>
  </si>
  <si>
    <t>11372</t>
  </si>
  <si>
    <t>FRÉZOVÁNÍ ZPEVNĚNÝCH PLOCH ASFALTOVÝCH</t>
  </si>
  <si>
    <t>frézování asfaltových ploch viz situace, frézovaný materiál bude odvezen na skládku SÚS Pardubického kraje do Žamberku dodavatel zohlední vzdálenost 
celkem skladby 1 a 2 viz situace  
Odstranění asfaltové vrstvy tl. 80 mm   
Skladba 1: 715*0,08=57,200 [A]  
Skladba 2: 176,0*0,08=14,080 [B] 
Celkem: A+B=71,280 [C]</t>
  </si>
  <si>
    <t>113767</t>
  </si>
  <si>
    <t>FRÉZOVÁNÍ DRÁŽKY PRŮŘEZU DO 1000MM2 V ASFALTOVÉ VOZOVCE</t>
  </si>
  <si>
    <t>M</t>
  </si>
  <si>
    <t>proříznutí pracovní spáry v komunikaci š. 20 mm, hl. 50 mm, délky dle SITUACE    
24,97+17,65+20,15+5,78=68,550 [A] 
proříznutí pro sanace krajů š. 10 mm, hl. 100 mm  
1,5+118,0+1,5=121,000 [B] 
Celkem: A+B=189,550 [C]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</si>
  <si>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</si>
  <si>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</si>
  <si>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</si>
  <si>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skládku dodavatele, dodavatel zohlední vzdálenost.  
Odkopávky pro případnou výměnu podloží pod sanací tl. 40 cm. O provedení rozhodne TDI po odkrytí pláně. 
Skladba 2  
176,0*0,40=70,400 [A] 
Poruchy nalezené po odfrézování, předpoklad 10% z plochy Skladba 1  
715,0*0,1*0,40=28,600 [B] 
Pod krajnicí  
130,0*0,50*0,40=26,000 [C] 
Celkem: A+B+C=125,000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</si>
  <si>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</si>
  <si>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</si>
  <si>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12924</t>
  </si>
  <si>
    <t>ČIŠTĚNÍ KRAJNIC OD NÁNOSU TL. DO 200MM</t>
  </si>
  <si>
    <t>Krajnice viz situace  
(15,0+130,0+62,0)*0,5=103,500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</si>
  <si>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</si>
  <si>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</si>
  <si>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13273</t>
  </si>
  <si>
    <t>A</t>
  </si>
  <si>
    <t>HLOUBENÍ RÝH ŠÍŘ DO 2M PAŽ I NEPAŽ TŘ. I</t>
  </si>
  <si>
    <t>Včetně odvozu na skládku dodavatele, dodavatel zohlední vzdálenost.   
Výkopové práce pro reprofilaci příkopů. délka * hloubka * šířka    
vlevo 130,0*0,5*2,0/2=65,000 [A] 
vpravo (15,0+62,0)*0,3*1,5/2=17,325 [B] 
Celkem: A+B=82,325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</si>
  <si>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</si>
  <si>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</si>
  <si>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18110</t>
  </si>
  <si>
    <t>ÚPRAVA PLÁNĚ SE ZHUTNĚNÍM V HORNINĚ TŘ. I</t>
  </si>
  <si>
    <t>úprava pláně  
Skladba 1  
715,0=715,000 [A] 
Odstranění nestmelených podkladních vrstev v sanaci průměrně 35 cm   
Skladba 2  
176,0=176,000 [B] 
Poruchy nalezené po odfrézování, předpoklad 10% z plochy Skladba 1  
715,0*0,1=71,500 [C] 
Pod krajnicí  
130,0*0,50=65,000 [D] 
Celkem: A+B+C+D=1 027,500 [E]</t>
  </si>
  <si>
    <t>položka zahrnuje úpravu pláně včetně vyrovnání výškových rozdílů. Míru zhutnění určuje projekt.</t>
  </si>
  <si>
    <t>15</t>
  </si>
  <si>
    <t>18241</t>
  </si>
  <si>
    <t>ZALOŽENÍ TRÁVNÍKU RUČNÍM VÝSEVEM</t>
  </si>
  <si>
    <t>reprofilované příkopy 
vlevo 130,0*3,0=390,000 [A] 
vpravo (15,0+62,0)*1,7=130,900 [B] 
Celkem: A+B=520,900 [C]</t>
  </si>
  <si>
    <t>Zahrnuje dodání předepsané travní směsi, její výsev na ornici, zalévání, první pokosení, to vše bez ohledu na sklon terénu</t>
  </si>
  <si>
    <t>16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</si>
  <si>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</si>
  <si>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</si>
  <si>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</si>
  <si>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</si>
  <si>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17</t>
  </si>
  <si>
    <t>21461C</t>
  </si>
  <si>
    <t>SEPARAČNÍ GEOTEXTILIE DO 300G/M2</t>
  </si>
  <si>
    <t>Separace vůči podloží, provedeno pod odsouhlasení TDI 
Skladba 2  
176,0=176,000 [A] 
Poruchy nalezené po odfrézování, předpoklad 10% z plochy Skladba 1  
715,0*0,1=71,500 [B] 
Pod krajnicí  
130,0*0,50=65,000 [C] 
Celkem: A+B+C=312,500 [D]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</si>
  <si>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</si>
  <si>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</si>
  <si>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18</t>
  </si>
  <si>
    <t>56140</t>
  </si>
  <si>
    <t>KAMENIVO ZPEVNĚNÉ CEMENTEM</t>
  </si>
  <si>
    <t>Podkladní vrstva SC C8/10 viz situace  
Skladba 2  
176*0,13=22,880 [A] 
Poruchy nalezené po odfrézování, předpoklad 10% z plochy Skladba 1  
715,0*0,13*0,1=9,295 [B] 
Celkem: A+B=32,175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</si>
  <si>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</si>
  <si>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19</t>
  </si>
  <si>
    <t>56334</t>
  </si>
  <si>
    <t>VOZOVKOVÉ VRSTVY ZE ŠTĚRKODRTI TL. DO 200MM</t>
  </si>
  <si>
    <t>Sanační vrstva ze ŠD fr. 0/125, provedeno pod odsouhlasení TDI  
Skladba 2  
176,0=176,000 [A] 
Poruchy nalezené po odfrézování, předpoklad 10% z plochy Skladba 1  
715,0*0,1=71,500 [B] 
Pod krajnicí  
130,0*0,50=65,000 [C] 
Celkem: A+B+C=312,500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</si>
  <si>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</si>
  <si>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</si>
  <si>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B</t>
  </si>
  <si>
    <t>Podkladní vrstva ze ŠD fr. 0/63, dle situace 
Skladba 2  
176,0=176,000 [A] 
Poruchy nalezené po odfrézování, předpoklad 10% z plochy Skladba 1  
715,0*0,1=71,500 [B] 
Pod krajnicí  
130,0*0,50=65,000 [C] 
Celkem: A+B+C=312,500 [D]</t>
  </si>
  <si>
    <t>21</t>
  </si>
  <si>
    <t>56962</t>
  </si>
  <si>
    <t>ZPEVNĚNÍ KRAJNIC Z RECYKLOVANÉHO MATERIÁLU TL DO 100MM</t>
  </si>
  <si>
    <t>krajnice z materiálu z frézování asfaltových vozovek tl. 200 mm (2*100), viz SITUACE   
130,0*0,5*2=130,000 [A] 
krajnice z materiálu z frézování asfaltových vozovek tl. 100 mm, viz SITUACE   
(15,0+62,0)*0,5=38,500 [B] 
Celkem: A+B=168,500 [C]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</si>
  <si>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</si>
  <si>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</si>
  <si>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572113</t>
  </si>
  <si>
    <t>INFILTRAČNÍ POSTŘIK Z EMULZE DO 0,5KG/M2</t>
  </si>
  <si>
    <t>infiltrační postřik krytu 0,3kg/m2   
Skladba 2: 176,0=176,000 [A] 
Skladba 1, 10%: 715,0*0,1=71,500 [B] 
Celkem: A+B=247,500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</si>
  <si>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</si>
  <si>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</si>
  <si>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572214</t>
  </si>
  <si>
    <t>SPOJOVACÍ POSTŘIK Z MODIFIK EMULZE DO 0,5KG/M2</t>
  </si>
  <si>
    <t>spojovací postřik krytu 0,3kg/m2   
Skladba 1: 715,0=715,000 [A] 
Skladba 2: 176,0=176,000 [B] 
spojovací postřik krytu 0,5kg/m2  
Skladba 2: 176,0=176,000 [C] 
Skladba 1, 10%: 715,0*0,1=71,500 [D] 
Celkem: A+B+C+D=1 138,500 [E]</t>
  </si>
  <si>
    <t>24</t>
  </si>
  <si>
    <t>574A34</t>
  </si>
  <si>
    <t>ASFALTOVÝ BETON PRO OBRUSNÉ VRSTVY ACO 11+, 11S TL. 40MM</t>
  </si>
  <si>
    <t>ACO 11 viz SITUACE    
Skladba 1: 715,0=715,000 [A] 
Skladba 2: 176,0=176,000 [B] 
Celkem: A+B=891,000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</si>
  <si>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</si>
  <si>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</si>
  <si>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574E66</t>
  </si>
  <si>
    <t>ASFALTOVÝ BETON PRO PODKLADNÍ VRSTVY ACP 16+, 16S TL. 70MM</t>
  </si>
  <si>
    <t>ACP 16+ viz SITUACE   
Skladba 1: 715,0=715,000 [A] 
Skladba 2: 176,0=176,000 [B] 
Celkem: A+B=891,000 [C]</t>
  </si>
  <si>
    <t>Ostatní konstrukce a práce</t>
  </si>
  <si>
    <t>26</t>
  </si>
  <si>
    <t>914132</t>
  </si>
  <si>
    <t>DOPRAVNÍ ZNAČKY ZÁKLADNÍ VELIKOSTI OCELOVÉ FÓLIE TŘ 2 - MONTÁŽ S PŘEMÍSTĚNÍM</t>
  </si>
  <si>
    <t>Značení objízdné trasy viz výkres DIO 
32 ks + 4 ks rezerva=36,000 [A]</t>
  </si>
  <si>
    <t>položka zahrnuje:  
- dopravu demontované značky z dočasné skládky  
- osazení a montáž značky na místě určeném projektem  
- nutnou opravu poškozených částí  
nezahrnuje dodávku značky</t>
  </si>
  <si>
    <t>27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</si>
  <si>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</si>
  <si>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</si>
  <si>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</si>
  <si>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28</t>
  </si>
  <si>
    <t>914139a</t>
  </si>
  <si>
    <t>DOPRAV ZNAČKY ZÁKLAD VEL OCEL FÓLIE TŘ 2 - NÁJEMNÉ</t>
  </si>
  <si>
    <t>SOUBOR</t>
  </si>
  <si>
    <t>Celkem nájem po celou dobu výstavby etapy 
1=1,000 [A]</t>
  </si>
  <si>
    <t>položka zahrnuje sazbu za pronájem dopravních značek a zařízení, počet jednotek je určen jako součin počtu značek a počtu dní použití</t>
  </si>
  <si>
    <t>29</t>
  </si>
  <si>
    <t>914181</t>
  </si>
  <si>
    <t>DOPR ZNAČ ZÁKL VEL HLINÍK FÓLIE TŘ 3 - DOD A MONT</t>
  </si>
  <si>
    <t>Náhrada stávajících a doplnění značek viz situace, v případě odsouhlasení výměny při pochůzce 
7=7,000 [A]</t>
  </si>
  <si>
    <t>položka zahrnuje:  
- dodávku a montáž značek v požadovaném provedení</t>
  </si>
  <si>
    <t>30</t>
  </si>
  <si>
    <t>914183</t>
  </si>
  <si>
    <t>DOPR ZNAČ ZÁKL VEL HLINÍK FÓLIE TŘ 3 - DEMONTÁŽ</t>
  </si>
  <si>
    <t>Náhrada stávajících značek viz situace dopravního značení, v případě odsouhlasení výměny při pochůzce, odvoz na skládku dodavatele, dodavatel zohlední vzdálenost.  
7=7,000 [A]</t>
  </si>
  <si>
    <t>31</t>
  </si>
  <si>
    <t>914913</t>
  </si>
  <si>
    <t>SLOUPKY A STOJKY DZ Z OCEL TRUBEK ZABETON DEMONTÁŽ</t>
  </si>
  <si>
    <t>Původní sloupky celkem 4 ks =4,000 [A] 
V případě odsouhlasení výměny při pochůzce, odvoz na skládku dodavatele, dodavatel zohlední vzdálenost.</t>
  </si>
  <si>
    <t>32</t>
  </si>
  <si>
    <t>914941</t>
  </si>
  <si>
    <t>SLOUPKY A STOJKY DOPRAVNÍCH ZNAČEK Z HLINÍK TRUBEK DO PATKY - DODÁVKA A MONTÁŽ</t>
  </si>
  <si>
    <t>nové sloupky celkem 4 ks viz situace=4,000 [A]</t>
  </si>
  <si>
    <t>položka zahrnuje:  
- sloupky a upevňovací zařízení včetně jejich osazení (betonová patka, zemní práce)</t>
  </si>
  <si>
    <t>33</t>
  </si>
  <si>
    <t>915111</t>
  </si>
  <si>
    <t>VODOROVNÉ DOPRAVNÍ ZNAČENÍ BARVOU HLADKÉ - DODÁVKA A POKLÁDKA</t>
  </si>
  <si>
    <t>délky dle situace 
V2b(1,5/1,5/0,125) (22,0+27,0)*1/2*0,125=3,063 [A] 
V4 (0,125) (28,5+11,0+50,2+126,3)*0,125=27,000 [B] 
Celkem: A+B=30,063 [C]</t>
  </si>
  <si>
    <t>položka zahrnuje:  
- dodání a pokládku nátěrového materiálu (měří se pouze natíraná plocha)  
- předznačení a reflexní úpravu</t>
  </si>
  <si>
    <t>34</t>
  </si>
  <si>
    <t>915211</t>
  </si>
  <si>
    <t>VODOROVNÉ DOPRAVNÍ ZNAČENÍ PLASTEM HLADKÉ - DODÁVKA A POKLÁDKA</t>
  </si>
  <si>
    <t>35</t>
  </si>
  <si>
    <t>916322</t>
  </si>
  <si>
    <t>DOPRAVNÍ ZÁBRANY Z2 S FÓLIÍ TŘ 2 - MONTÁŽ S PŘESUNEM</t>
  </si>
  <si>
    <t>Značení objízdné trasy viz výkres DIO 
2 ks=2,000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</si>
  <si>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</si>
  <si>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36</t>
  </si>
  <si>
    <t>916323</t>
  </si>
  <si>
    <t>DOPRAVNÍ ZÁBRANY Z2 S FÓLIÍ TŘ 2 - DEMONTÁŽ</t>
  </si>
  <si>
    <t>Položka zahrnuje odstranění, demontáž a odklizení zařízení s odvozem na předepsané místo</t>
  </si>
  <si>
    <t>37</t>
  </si>
  <si>
    <t>916329a</t>
  </si>
  <si>
    <t>DOPRAVNÍ ZÁBRANY Z2 S FÓLIÍ TŘ 2 - NÁJEMNÉ</t>
  </si>
  <si>
    <t>položka zahrnuje sazbu za pronájem zařízení. Počet měrných jednotek se určí jako součin počtu zařízení a počtu dní použití.</t>
  </si>
  <si>
    <t>38</t>
  </si>
  <si>
    <t>916712</t>
  </si>
  <si>
    <t>UPEVŇOVACÍ KONSTR - PODKLADNÍ DESKA POD 28KG - MONTÁŽ S PŘESUNEM</t>
  </si>
  <si>
    <t>Značení objízdné trasy viz výkres DIO 
24ks + 4 ks rezerva==28,000 [A]</t>
  </si>
  <si>
    <t>39</t>
  </si>
  <si>
    <t>916713</t>
  </si>
  <si>
    <t>UPEVŇOVACÍ KONSTR - PODKLADNÍ DESKA POD 28KG - DEMONTÁŽ</t>
  </si>
  <si>
    <t>40</t>
  </si>
  <si>
    <t>916719a</t>
  </si>
  <si>
    <t>UPEVŇOVACÍ KONSTR - PODKLAD DESKA POD 28KG - NÁJEMNÉ</t>
  </si>
  <si>
    <t>41</t>
  </si>
  <si>
    <t>9183D3</t>
  </si>
  <si>
    <t>PROPUSTY Z TRUB DN 600MM PLASTOVÝCH</t>
  </si>
  <si>
    <t>V případě požadvku města osadit troubu do příkopu v km 0,112 pro zachování přístupu k dráze 
1,50 m=1,500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</si>
  <si>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</si>
  <si>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42</t>
  </si>
  <si>
    <t>93131</t>
  </si>
  <si>
    <t>TĚSNĚNÍ DILATAČ SPAR ASF ZÁLIVKOU</t>
  </si>
  <si>
    <t>těsnění pracovní spáry v komunikaci, délky dle SITUACE   
(24,97+17,65+20,15+5,78)*0,05*0,02=0,069 [A]</t>
  </si>
  <si>
    <t>položka zahrnuje dodávku a osazení předepsaného materiálu, očištění ploch spáry před úpravou, očištění okolí spáry po úpravě  
nezahrnuje těsnící profil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</si>
</sst>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101.2'!I3</f>
      </c>
      <c s="21">
        <f>'SO 101.2'!O2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0+O8+O21+O74+O79+O112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0+I8+I21+I74+I79+I112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456.05</v>
      </c>
      <c s="33">
        <v>0</v>
      </c>
      <c s="33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4" t="s">
        <v>53</v>
      </c>
      <c r="E10" s="35" t="s">
        <v>54</v>
      </c>
    </row>
    <row r="11" spans="1:5" ht="51">
      <c r="A11" s="36" t="s">
        <v>55</v>
      </c>
      <c r="E11" s="37" t="s">
        <v>56</v>
      </c>
    </row>
    <row r="12" spans="1:5" ht="25.5">
      <c r="A12" t="s">
        <v>57</v>
      </c>
      <c r="E12" s="35" t="s">
        <v>58</v>
      </c>
    </row>
    <row r="13" spans="1:16" ht="12.75">
      <c r="A13" s="25" t="s">
        <v>47</v>
      </c>
      <c s="29" t="s">
        <v>23</v>
      </c>
      <c s="29" t="s">
        <v>59</v>
      </c>
      <c s="25" t="s">
        <v>49</v>
      </c>
      <c s="30" t="s">
        <v>60</v>
      </c>
      <c s="31" t="s">
        <v>51</v>
      </c>
      <c s="32">
        <v>231.62</v>
      </c>
      <c s="33">
        <v>0</v>
      </c>
      <c s="33">
        <f>ROUND(ROUND(H13,2)*ROUND(G13,3),2)</f>
      </c>
      <c s="31" t="s">
        <v>52</v>
      </c>
      <c r="O13">
        <f>(I13*21)/100</f>
      </c>
      <c t="s">
        <v>23</v>
      </c>
    </row>
    <row r="14" spans="1:5" ht="38.25">
      <c r="A14" s="34" t="s">
        <v>53</v>
      </c>
      <c r="E14" s="35" t="s">
        <v>61</v>
      </c>
    </row>
    <row r="15" spans="1:5" ht="12.75">
      <c r="A15" s="36" t="s">
        <v>55</v>
      </c>
      <c r="E15" s="37" t="s">
        <v>62</v>
      </c>
    </row>
    <row r="16" spans="1:5" ht="25.5">
      <c r="A16" t="s">
        <v>57</v>
      </c>
      <c r="E16" s="35" t="s">
        <v>58</v>
      </c>
    </row>
    <row r="17" spans="1:16" ht="12.75">
      <c r="A17" s="25" t="s">
        <v>47</v>
      </c>
      <c s="29" t="s">
        <v>22</v>
      </c>
      <c s="29" t="s">
        <v>63</v>
      </c>
      <c s="25" t="s">
        <v>49</v>
      </c>
      <c s="30" t="s">
        <v>64</v>
      </c>
      <c s="31" t="s">
        <v>51</v>
      </c>
      <c s="32">
        <v>43.124</v>
      </c>
      <c s="33">
        <v>0</v>
      </c>
      <c s="33">
        <f>ROUND(ROUND(H17,2)*ROUND(G17,3),2)</f>
      </c>
      <c s="31" t="s">
        <v>52</v>
      </c>
      <c r="O17">
        <f>(I17*21)/100</f>
      </c>
      <c t="s">
        <v>23</v>
      </c>
    </row>
    <row r="18" spans="1:5" ht="25.5">
      <c r="A18" s="34" t="s">
        <v>53</v>
      </c>
      <c r="E18" s="35" t="s">
        <v>65</v>
      </c>
    </row>
    <row r="19" spans="1:5" ht="12.75">
      <c r="A19" s="36" t="s">
        <v>55</v>
      </c>
      <c r="E19" s="37" t="s">
        <v>66</v>
      </c>
    </row>
    <row r="20" spans="1:5" ht="25.5">
      <c r="A20" t="s">
        <v>57</v>
      </c>
      <c r="E20" s="35" t="s">
        <v>58</v>
      </c>
    </row>
    <row r="21" spans="1:18" ht="12.75" customHeight="1">
      <c r="A21" s="6" t="s">
        <v>45</v>
      </c>
      <c s="6"/>
      <c s="39" t="s">
        <v>29</v>
      </c>
      <c s="6"/>
      <c s="27" t="s">
        <v>67</v>
      </c>
      <c s="6"/>
      <c s="6"/>
      <c s="6"/>
      <c s="40">
        <f>0+Q21</f>
      </c>
      <c s="6"/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25" t="s">
        <v>47</v>
      </c>
      <c s="29" t="s">
        <v>33</v>
      </c>
      <c s="29" t="s">
        <v>68</v>
      </c>
      <c s="25" t="s">
        <v>49</v>
      </c>
      <c s="30" t="s">
        <v>69</v>
      </c>
      <c s="31" t="s">
        <v>70</v>
      </c>
      <c s="32">
        <v>13</v>
      </c>
      <c s="33">
        <v>0</v>
      </c>
      <c s="33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4" t="s">
        <v>53</v>
      </c>
      <c r="E23" s="35" t="s">
        <v>49</v>
      </c>
    </row>
    <row r="24" spans="1:5" ht="25.5">
      <c r="A24" s="36" t="s">
        <v>55</v>
      </c>
      <c r="E24" s="37" t="s">
        <v>71</v>
      </c>
    </row>
    <row r="25" spans="1:5" ht="38.25">
      <c r="A25" t="s">
        <v>57</v>
      </c>
      <c r="E25" s="35" t="s">
        <v>72</v>
      </c>
    </row>
    <row r="26" spans="1:16" ht="12.75">
      <c r="A26" s="25" t="s">
        <v>47</v>
      </c>
      <c s="29" t="s">
        <v>35</v>
      </c>
      <c s="29" t="s">
        <v>73</v>
      </c>
      <c s="25" t="s">
        <v>49</v>
      </c>
      <c s="30" t="s">
        <v>74</v>
      </c>
      <c s="31" t="s">
        <v>75</v>
      </c>
      <c s="32">
        <v>8</v>
      </c>
      <c s="33">
        <v>0</v>
      </c>
      <c s="33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4" t="s">
        <v>53</v>
      </c>
      <c r="E27" s="35" t="s">
        <v>49</v>
      </c>
    </row>
    <row r="28" spans="1:5" ht="25.5">
      <c r="A28" s="36" t="s">
        <v>55</v>
      </c>
      <c r="E28" s="37" t="s">
        <v>76</v>
      </c>
    </row>
    <row r="29" spans="1:5" ht="89.25">
      <c r="A29" t="s">
        <v>57</v>
      </c>
      <c r="E29" s="35" t="s">
        <v>77</v>
      </c>
    </row>
    <row r="30" spans="1:16" ht="12.75">
      <c r="A30" s="25" t="s">
        <v>47</v>
      </c>
      <c s="29" t="s">
        <v>37</v>
      </c>
      <c s="29" t="s">
        <v>78</v>
      </c>
      <c s="25" t="s">
        <v>49</v>
      </c>
      <c s="30" t="s">
        <v>79</v>
      </c>
      <c s="31" t="s">
        <v>80</v>
      </c>
      <c s="32">
        <v>19.602</v>
      </c>
      <c s="33">
        <v>0</v>
      </c>
      <c s="33">
        <f>ROUND(ROUND(H30,2)*ROUND(G30,3),2)</f>
      </c>
      <c s="31" t="s">
        <v>52</v>
      </c>
      <c r="O30">
        <f>(I30*21)/100</f>
      </c>
      <c t="s">
        <v>23</v>
      </c>
    </row>
    <row r="31" spans="1:5" ht="12.75">
      <c r="A31" s="34" t="s">
        <v>53</v>
      </c>
      <c r="E31" s="35" t="s">
        <v>49</v>
      </c>
    </row>
    <row r="32" spans="1:5" ht="114.75">
      <c r="A32" s="36" t="s">
        <v>55</v>
      </c>
      <c r="E32" s="37" t="s">
        <v>81</v>
      </c>
    </row>
    <row r="33" spans="1:5" ht="63.75">
      <c r="A33" t="s">
        <v>57</v>
      </c>
      <c r="E33" s="35" t="s">
        <v>82</v>
      </c>
    </row>
    <row r="34" spans="1:16" ht="25.5">
      <c r="A34" s="25" t="s">
        <v>47</v>
      </c>
      <c s="29" t="s">
        <v>83</v>
      </c>
      <c s="29" t="s">
        <v>84</v>
      </c>
      <c s="25" t="s">
        <v>49</v>
      </c>
      <c s="30" t="s">
        <v>85</v>
      </c>
      <c s="31" t="s">
        <v>80</v>
      </c>
      <c s="32">
        <v>115.81</v>
      </c>
      <c s="33">
        <v>0</v>
      </c>
      <c s="33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4" t="s">
        <v>53</v>
      </c>
      <c r="E35" s="35" t="s">
        <v>49</v>
      </c>
    </row>
    <row r="36" spans="1:5" ht="165.75">
      <c r="A36" s="36" t="s">
        <v>55</v>
      </c>
      <c r="E36" s="37" t="s">
        <v>86</v>
      </c>
    </row>
    <row r="37" spans="1:5" ht="63.75">
      <c r="A37" t="s">
        <v>57</v>
      </c>
      <c r="E37" s="35" t="s">
        <v>82</v>
      </c>
    </row>
    <row r="38" spans="1:16" ht="25.5">
      <c r="A38" s="25" t="s">
        <v>47</v>
      </c>
      <c s="29" t="s">
        <v>87</v>
      </c>
      <c s="29" t="s">
        <v>88</v>
      </c>
      <c s="25" t="s">
        <v>49</v>
      </c>
      <c s="30" t="s">
        <v>89</v>
      </c>
      <c s="31" t="s">
        <v>80</v>
      </c>
      <c s="32">
        <v>1.44</v>
      </c>
      <c s="33">
        <v>0</v>
      </c>
      <c s="33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4" t="s">
        <v>53</v>
      </c>
      <c r="E39" s="35" t="s">
        <v>49</v>
      </c>
    </row>
    <row r="40" spans="1:5" ht="51">
      <c r="A40" s="36" t="s">
        <v>55</v>
      </c>
      <c r="E40" s="37" t="s">
        <v>90</v>
      </c>
    </row>
    <row r="41" spans="1:5" ht="63.75">
      <c r="A41" t="s">
        <v>57</v>
      </c>
      <c r="E41" s="35" t="s">
        <v>82</v>
      </c>
    </row>
    <row r="42" spans="1:16" ht="12.75">
      <c r="A42" s="25" t="s">
        <v>47</v>
      </c>
      <c s="29" t="s">
        <v>40</v>
      </c>
      <c s="29" t="s">
        <v>91</v>
      </c>
      <c s="25" t="s">
        <v>49</v>
      </c>
      <c s="30" t="s">
        <v>92</v>
      </c>
      <c s="31" t="s">
        <v>80</v>
      </c>
      <c s="32">
        <v>71.28</v>
      </c>
      <c s="33">
        <v>0</v>
      </c>
      <c s="33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4" t="s">
        <v>53</v>
      </c>
      <c r="E43" s="35" t="s">
        <v>49</v>
      </c>
    </row>
    <row r="44" spans="1:5" ht="89.25">
      <c r="A44" s="36" t="s">
        <v>55</v>
      </c>
      <c r="E44" s="37" t="s">
        <v>93</v>
      </c>
    </row>
    <row r="45" spans="1:5" ht="63.75">
      <c r="A45" t="s">
        <v>57</v>
      </c>
      <c r="E45" s="35" t="s">
        <v>82</v>
      </c>
    </row>
    <row r="46" spans="1:16" ht="12.75">
      <c r="A46" s="25" t="s">
        <v>47</v>
      </c>
      <c s="29" t="s">
        <v>42</v>
      </c>
      <c s="29" t="s">
        <v>94</v>
      </c>
      <c s="25" t="s">
        <v>49</v>
      </c>
      <c s="30" t="s">
        <v>95</v>
      </c>
      <c s="31" t="s">
        <v>96</v>
      </c>
      <c s="32">
        <v>189.55</v>
      </c>
      <c s="33">
        <v>0</v>
      </c>
      <c s="33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4" t="s">
        <v>53</v>
      </c>
      <c r="E47" s="35" t="s">
        <v>49</v>
      </c>
    </row>
    <row r="48" spans="1:5" ht="63.75">
      <c r="A48" s="36" t="s">
        <v>55</v>
      </c>
      <c r="E48" s="37" t="s">
        <v>97</v>
      </c>
    </row>
    <row r="49" spans="1:5" ht="25.5">
      <c r="A49" t="s">
        <v>57</v>
      </c>
      <c r="E49" s="35" t="s">
        <v>98</v>
      </c>
    </row>
    <row r="50" spans="1:16" ht="12.75">
      <c r="A50" s="25" t="s">
        <v>47</v>
      </c>
      <c s="29" t="s">
        <v>44</v>
      </c>
      <c s="29" t="s">
        <v>99</v>
      </c>
      <c s="25" t="s">
        <v>49</v>
      </c>
      <c s="30" t="s">
        <v>100</v>
      </c>
      <c s="31" t="s">
        <v>80</v>
      </c>
      <c s="32">
        <v>125</v>
      </c>
      <c s="33">
        <v>0</v>
      </c>
      <c s="33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4" t="s">
        <v>53</v>
      </c>
      <c r="E51" s="35" t="s">
        <v>49</v>
      </c>
    </row>
    <row r="52" spans="1:5" ht="127.5">
      <c r="A52" s="36" t="s">
        <v>55</v>
      </c>
      <c r="E52" s="37" t="s">
        <v>101</v>
      </c>
    </row>
    <row r="53" spans="1:5" ht="369.75">
      <c r="A53" t="s">
        <v>57</v>
      </c>
      <c r="E53" s="35" t="s">
        <v>102</v>
      </c>
    </row>
    <row r="54" spans="1:16" ht="12.75">
      <c r="A54" s="25" t="s">
        <v>47</v>
      </c>
      <c s="29" t="s">
        <v>103</v>
      </c>
      <c s="29" t="s">
        <v>104</v>
      </c>
      <c s="25" t="s">
        <v>49</v>
      </c>
      <c s="30" t="s">
        <v>105</v>
      </c>
      <c s="31" t="s">
        <v>70</v>
      </c>
      <c s="32">
        <v>103.5</v>
      </c>
      <c s="33">
        <v>0</v>
      </c>
      <c s="33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4" t="s">
        <v>53</v>
      </c>
      <c r="E55" s="35" t="s">
        <v>49</v>
      </c>
    </row>
    <row r="56" spans="1:5" ht="25.5">
      <c r="A56" s="36" t="s">
        <v>55</v>
      </c>
      <c r="E56" s="37" t="s">
        <v>106</v>
      </c>
    </row>
    <row r="57" spans="1:5" ht="63.75">
      <c r="A57" t="s">
        <v>57</v>
      </c>
      <c r="E57" s="35" t="s">
        <v>107</v>
      </c>
    </row>
    <row r="58" spans="1:16" ht="12.75">
      <c r="A58" s="25" t="s">
        <v>47</v>
      </c>
      <c s="29" t="s">
        <v>108</v>
      </c>
      <c s="29" t="s">
        <v>109</v>
      </c>
      <c s="25" t="s">
        <v>110</v>
      </c>
      <c s="30" t="s">
        <v>111</v>
      </c>
      <c s="31" t="s">
        <v>80</v>
      </c>
      <c s="32">
        <v>82.325</v>
      </c>
      <c s="33">
        <v>0</v>
      </c>
      <c s="33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4" t="s">
        <v>53</v>
      </c>
      <c r="E59" s="35" t="s">
        <v>49</v>
      </c>
    </row>
    <row r="60" spans="1:5" ht="63.75">
      <c r="A60" s="36" t="s">
        <v>55</v>
      </c>
      <c r="E60" s="37" t="s">
        <v>112</v>
      </c>
    </row>
    <row r="61" spans="1:5" ht="318.75">
      <c r="A61" t="s">
        <v>57</v>
      </c>
      <c r="E61" s="35" t="s">
        <v>113</v>
      </c>
    </row>
    <row r="62" spans="1:16" ht="12.75">
      <c r="A62" s="25" t="s">
        <v>47</v>
      </c>
      <c s="29" t="s">
        <v>114</v>
      </c>
      <c s="29" t="s">
        <v>115</v>
      </c>
      <c s="25" t="s">
        <v>49</v>
      </c>
      <c s="30" t="s">
        <v>116</v>
      </c>
      <c s="31" t="s">
        <v>70</v>
      </c>
      <c s="32">
        <v>1027.5</v>
      </c>
      <c s="33">
        <v>0</v>
      </c>
      <c s="33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4" t="s">
        <v>53</v>
      </c>
      <c r="E63" s="35" t="s">
        <v>49</v>
      </c>
    </row>
    <row r="64" spans="1:5" ht="140.25">
      <c r="A64" s="36" t="s">
        <v>55</v>
      </c>
      <c r="E64" s="37" t="s">
        <v>117</v>
      </c>
    </row>
    <row r="65" spans="1:5" ht="25.5">
      <c r="A65" t="s">
        <v>57</v>
      </c>
      <c r="E65" s="35" t="s">
        <v>118</v>
      </c>
    </row>
    <row r="66" spans="1:16" ht="12.75">
      <c r="A66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70</v>
      </c>
      <c s="32">
        <v>520.9</v>
      </c>
      <c s="33">
        <v>0</v>
      </c>
      <c s="33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4" t="s">
        <v>53</v>
      </c>
      <c r="E67" s="35" t="s">
        <v>49</v>
      </c>
    </row>
    <row r="68" spans="1:5" ht="51">
      <c r="A68" s="36" t="s">
        <v>55</v>
      </c>
      <c r="E68" s="37" t="s">
        <v>122</v>
      </c>
    </row>
    <row r="69" spans="1:5" ht="25.5">
      <c r="A69" t="s">
        <v>57</v>
      </c>
      <c r="E69" s="35" t="s">
        <v>123</v>
      </c>
    </row>
    <row r="70" spans="1:16" ht="12.75">
      <c r="A70" s="25" t="s">
        <v>47</v>
      </c>
      <c s="29" t="s">
        <v>124</v>
      </c>
      <c s="29" t="s">
        <v>125</v>
      </c>
      <c s="25" t="s">
        <v>49</v>
      </c>
      <c s="30" t="s">
        <v>126</v>
      </c>
      <c s="31" t="s">
        <v>70</v>
      </c>
      <c s="32">
        <v>520.9</v>
      </c>
      <c s="33">
        <v>0</v>
      </c>
      <c s="33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4" t="s">
        <v>53</v>
      </c>
      <c r="E71" s="35" t="s">
        <v>49</v>
      </c>
    </row>
    <row r="72" spans="1:5" ht="51">
      <c r="A72" s="36" t="s">
        <v>55</v>
      </c>
      <c r="E72" s="37" t="s">
        <v>122</v>
      </c>
    </row>
    <row r="73" spans="1:5" ht="38.25">
      <c r="A73" t="s">
        <v>57</v>
      </c>
      <c r="E73" s="35" t="s">
        <v>127</v>
      </c>
    </row>
    <row r="74" spans="1:18" ht="12.75" customHeight="1">
      <c r="A74" s="6" t="s">
        <v>45</v>
      </c>
      <c s="6"/>
      <c s="39" t="s">
        <v>23</v>
      </c>
      <c s="6"/>
      <c s="27" t="s">
        <v>128</v>
      </c>
      <c s="6"/>
      <c s="6"/>
      <c s="6"/>
      <c s="40">
        <f>0+Q74</f>
      </c>
      <c s="6"/>
      <c r="O74">
        <f>0+R74</f>
      </c>
      <c r="Q74">
        <f>0+I75</f>
      </c>
      <c>
        <f>0+O75</f>
      </c>
    </row>
    <row r="75" spans="1:16" ht="12.75">
      <c r="A75" s="25" t="s">
        <v>47</v>
      </c>
      <c s="29" t="s">
        <v>129</v>
      </c>
      <c s="29" t="s">
        <v>130</v>
      </c>
      <c s="25" t="s">
        <v>49</v>
      </c>
      <c s="30" t="s">
        <v>131</v>
      </c>
      <c s="31" t="s">
        <v>70</v>
      </c>
      <c s="32">
        <v>312.5</v>
      </c>
      <c s="33">
        <v>0</v>
      </c>
      <c s="33">
        <f>ROUND(ROUND(H75,2)*ROUND(G75,3),2)</f>
      </c>
      <c s="31" t="s">
        <v>52</v>
      </c>
      <c r="O75">
        <f>(I75*21)/100</f>
      </c>
      <c t="s">
        <v>23</v>
      </c>
    </row>
    <row r="76" spans="1:5" ht="12.75">
      <c r="A76" s="34" t="s">
        <v>53</v>
      </c>
      <c r="E76" s="35" t="s">
        <v>49</v>
      </c>
    </row>
    <row r="77" spans="1:5" ht="102">
      <c r="A77" s="36" t="s">
        <v>55</v>
      </c>
      <c r="E77" s="37" t="s">
        <v>132</v>
      </c>
    </row>
    <row r="78" spans="1:5" ht="102">
      <c r="A78" t="s">
        <v>57</v>
      </c>
      <c r="E78" s="35" t="s">
        <v>133</v>
      </c>
    </row>
    <row r="79" spans="1:18" ht="12.75" customHeight="1">
      <c r="A79" s="6" t="s">
        <v>45</v>
      </c>
      <c s="6"/>
      <c s="39" t="s">
        <v>35</v>
      </c>
      <c s="6"/>
      <c s="27" t="s">
        <v>134</v>
      </c>
      <c s="6"/>
      <c s="6"/>
      <c s="6"/>
      <c s="40">
        <f>0+Q79</f>
      </c>
      <c s="6"/>
      <c r="O79">
        <f>0+R79</f>
      </c>
      <c r="Q79">
        <f>0+I80+I84+I88+I92+I96+I100+I104+I108</f>
      </c>
      <c>
        <f>0+O80+O84+O88+O92+O96+O100+O104+O108</f>
      </c>
    </row>
    <row r="80" spans="1:16" ht="12.75">
      <c r="A80" s="25" t="s">
        <v>47</v>
      </c>
      <c s="29" t="s">
        <v>135</v>
      </c>
      <c s="29" t="s">
        <v>136</v>
      </c>
      <c s="25" t="s">
        <v>49</v>
      </c>
      <c s="30" t="s">
        <v>137</v>
      </c>
      <c s="31" t="s">
        <v>80</v>
      </c>
      <c s="32">
        <v>32.175</v>
      </c>
      <c s="33">
        <v>0</v>
      </c>
      <c s="33">
        <f>ROUND(ROUND(H80,2)*ROUND(G80,3),2)</f>
      </c>
      <c s="31" t="s">
        <v>52</v>
      </c>
      <c r="O80">
        <f>(I80*21)/100</f>
      </c>
      <c t="s">
        <v>23</v>
      </c>
    </row>
    <row r="81" spans="1:5" ht="12.75">
      <c r="A81" s="34" t="s">
        <v>53</v>
      </c>
      <c r="E81" s="35" t="s">
        <v>49</v>
      </c>
    </row>
    <row r="82" spans="1:5" ht="76.5">
      <c r="A82" s="36" t="s">
        <v>55</v>
      </c>
      <c r="E82" s="37" t="s">
        <v>138</v>
      </c>
    </row>
    <row r="83" spans="1:5" ht="127.5">
      <c r="A83" t="s">
        <v>57</v>
      </c>
      <c r="E83" s="35" t="s">
        <v>139</v>
      </c>
    </row>
    <row r="84" spans="1:16" ht="12.75">
      <c r="A84" s="25" t="s">
        <v>47</v>
      </c>
      <c s="29" t="s">
        <v>140</v>
      </c>
      <c s="29" t="s">
        <v>141</v>
      </c>
      <c s="25" t="s">
        <v>110</v>
      </c>
      <c s="30" t="s">
        <v>142</v>
      </c>
      <c s="31" t="s">
        <v>70</v>
      </c>
      <c s="32">
        <v>312.5</v>
      </c>
      <c s="33">
        <v>0</v>
      </c>
      <c s="33">
        <f>ROUND(ROUND(H84,2)*ROUND(G84,3),2)</f>
      </c>
      <c s="31" t="s">
        <v>52</v>
      </c>
      <c r="O84">
        <f>(I84*21)/100</f>
      </c>
      <c t="s">
        <v>23</v>
      </c>
    </row>
    <row r="85" spans="1:5" ht="12.75">
      <c r="A85" s="34" t="s">
        <v>53</v>
      </c>
      <c r="E85" s="35" t="s">
        <v>49</v>
      </c>
    </row>
    <row r="86" spans="1:5" ht="102">
      <c r="A86" s="36" t="s">
        <v>55</v>
      </c>
      <c r="E86" s="37" t="s">
        <v>143</v>
      </c>
    </row>
    <row r="87" spans="1:5" ht="51">
      <c r="A87" t="s">
        <v>57</v>
      </c>
      <c r="E87" s="35" t="s">
        <v>144</v>
      </c>
    </row>
    <row r="88" spans="1:16" ht="12.75">
      <c r="A88" s="25" t="s">
        <v>47</v>
      </c>
      <c s="29" t="s">
        <v>145</v>
      </c>
      <c s="29" t="s">
        <v>141</v>
      </c>
      <c s="25" t="s">
        <v>146</v>
      </c>
      <c s="30" t="s">
        <v>142</v>
      </c>
      <c s="31" t="s">
        <v>70</v>
      </c>
      <c s="32">
        <v>312.5</v>
      </c>
      <c s="33">
        <v>0</v>
      </c>
      <c s="33">
        <f>ROUND(ROUND(H88,2)*ROUND(G88,3),2)</f>
      </c>
      <c s="31" t="s">
        <v>52</v>
      </c>
      <c r="O88">
        <f>(I88*21)/100</f>
      </c>
      <c t="s">
        <v>23</v>
      </c>
    </row>
    <row r="89" spans="1:5" ht="12.75">
      <c r="A89" s="34" t="s">
        <v>53</v>
      </c>
      <c r="E89" s="35" t="s">
        <v>49</v>
      </c>
    </row>
    <row r="90" spans="1:5" ht="102">
      <c r="A90" s="36" t="s">
        <v>55</v>
      </c>
      <c r="E90" s="37" t="s">
        <v>147</v>
      </c>
    </row>
    <row r="91" spans="1:5" ht="51">
      <c r="A91" t="s">
        <v>57</v>
      </c>
      <c r="E91" s="35" t="s">
        <v>144</v>
      </c>
    </row>
    <row r="92" spans="1:16" ht="12.75">
      <c r="A92" s="25" t="s">
        <v>47</v>
      </c>
      <c s="29" t="s">
        <v>148</v>
      </c>
      <c s="29" t="s">
        <v>149</v>
      </c>
      <c s="25" t="s">
        <v>49</v>
      </c>
      <c s="30" t="s">
        <v>150</v>
      </c>
      <c s="31" t="s">
        <v>70</v>
      </c>
      <c s="32">
        <v>168.5</v>
      </c>
      <c s="33">
        <v>0</v>
      </c>
      <c s="33">
        <f>ROUND(ROUND(H92,2)*ROUND(G92,3),2)</f>
      </c>
      <c s="31" t="s">
        <v>52</v>
      </c>
      <c r="O92">
        <f>(I92*21)/100</f>
      </c>
      <c t="s">
        <v>23</v>
      </c>
    </row>
    <row r="93" spans="1:5" ht="12.75">
      <c r="A93" s="34" t="s">
        <v>53</v>
      </c>
      <c r="E93" s="35" t="s">
        <v>49</v>
      </c>
    </row>
    <row r="94" spans="1:5" ht="76.5">
      <c r="A94" s="36" t="s">
        <v>55</v>
      </c>
      <c r="E94" s="37" t="s">
        <v>151</v>
      </c>
    </row>
    <row r="95" spans="1:5" ht="102">
      <c r="A95" t="s">
        <v>57</v>
      </c>
      <c r="E95" s="35" t="s">
        <v>152</v>
      </c>
    </row>
    <row r="96" spans="1:16" ht="12.75">
      <c r="A96" s="25" t="s">
        <v>47</v>
      </c>
      <c s="29" t="s">
        <v>153</v>
      </c>
      <c s="29" t="s">
        <v>154</v>
      </c>
      <c s="25" t="s">
        <v>49</v>
      </c>
      <c s="30" t="s">
        <v>155</v>
      </c>
      <c s="31" t="s">
        <v>70</v>
      </c>
      <c s="32">
        <v>247.5</v>
      </c>
      <c s="33">
        <v>0</v>
      </c>
      <c s="33">
        <f>ROUND(ROUND(H96,2)*ROUND(G96,3),2)</f>
      </c>
      <c s="31" t="s">
        <v>52</v>
      </c>
      <c r="O96">
        <f>(I96*21)/100</f>
      </c>
      <c t="s">
        <v>23</v>
      </c>
    </row>
    <row r="97" spans="1:5" ht="12.75">
      <c r="A97" s="34" t="s">
        <v>53</v>
      </c>
      <c r="E97" s="35" t="s">
        <v>49</v>
      </c>
    </row>
    <row r="98" spans="1:5" ht="51">
      <c r="A98" s="36" t="s">
        <v>55</v>
      </c>
      <c r="E98" s="37" t="s">
        <v>156</v>
      </c>
    </row>
    <row r="99" spans="1:5" ht="51">
      <c r="A99" t="s">
        <v>57</v>
      </c>
      <c r="E99" s="35" t="s">
        <v>157</v>
      </c>
    </row>
    <row r="100" spans="1:16" ht="12.75">
      <c r="A100" s="25" t="s">
        <v>47</v>
      </c>
      <c s="29" t="s">
        <v>158</v>
      </c>
      <c s="29" t="s">
        <v>159</v>
      </c>
      <c s="25" t="s">
        <v>49</v>
      </c>
      <c s="30" t="s">
        <v>160</v>
      </c>
      <c s="31" t="s">
        <v>70</v>
      </c>
      <c s="32">
        <v>1138.5</v>
      </c>
      <c s="33">
        <v>0</v>
      </c>
      <c s="33">
        <f>ROUND(ROUND(H100,2)*ROUND(G100,3),2)</f>
      </c>
      <c s="31" t="s">
        <v>52</v>
      </c>
      <c r="O100">
        <f>(I100*21)/100</f>
      </c>
      <c t="s">
        <v>23</v>
      </c>
    </row>
    <row r="101" spans="1:5" ht="12.75">
      <c r="A101" s="34" t="s">
        <v>53</v>
      </c>
      <c r="E101" s="35" t="s">
        <v>49</v>
      </c>
    </row>
    <row r="102" spans="1:5" ht="89.25">
      <c r="A102" s="36" t="s">
        <v>55</v>
      </c>
      <c r="E102" s="37" t="s">
        <v>161</v>
      </c>
    </row>
    <row r="103" spans="1:5" ht="51">
      <c r="A103" t="s">
        <v>57</v>
      </c>
      <c r="E103" s="35" t="s">
        <v>157</v>
      </c>
    </row>
    <row r="104" spans="1:16" ht="12.75">
      <c r="A104" s="25" t="s">
        <v>47</v>
      </c>
      <c s="29" t="s">
        <v>162</v>
      </c>
      <c s="29" t="s">
        <v>163</v>
      </c>
      <c s="25" t="s">
        <v>49</v>
      </c>
      <c s="30" t="s">
        <v>164</v>
      </c>
      <c s="31" t="s">
        <v>70</v>
      </c>
      <c s="32">
        <v>891</v>
      </c>
      <c s="33">
        <v>0</v>
      </c>
      <c s="33">
        <f>ROUND(ROUND(H104,2)*ROUND(G104,3),2)</f>
      </c>
      <c s="31" t="s">
        <v>52</v>
      </c>
      <c r="O104">
        <f>(I104*21)/100</f>
      </c>
      <c t="s">
        <v>23</v>
      </c>
    </row>
    <row r="105" spans="1:5" ht="12.75">
      <c r="A105" s="34" t="s">
        <v>53</v>
      </c>
      <c r="E105" s="35" t="s">
        <v>49</v>
      </c>
    </row>
    <row r="106" spans="1:5" ht="51">
      <c r="A106" s="36" t="s">
        <v>55</v>
      </c>
      <c r="E106" s="37" t="s">
        <v>165</v>
      </c>
    </row>
    <row r="107" spans="1:5" ht="140.25">
      <c r="A107" t="s">
        <v>57</v>
      </c>
      <c r="E107" s="35" t="s">
        <v>166</v>
      </c>
    </row>
    <row r="108" spans="1:16" ht="12.75">
      <c r="A108" s="25" t="s">
        <v>47</v>
      </c>
      <c s="29" t="s">
        <v>167</v>
      </c>
      <c s="29" t="s">
        <v>168</v>
      </c>
      <c s="25" t="s">
        <v>49</v>
      </c>
      <c s="30" t="s">
        <v>169</v>
      </c>
      <c s="31" t="s">
        <v>70</v>
      </c>
      <c s="32">
        <v>891</v>
      </c>
      <c s="33">
        <v>0</v>
      </c>
      <c s="33">
        <f>ROUND(ROUND(H108,2)*ROUND(G108,3),2)</f>
      </c>
      <c s="31" t="s">
        <v>52</v>
      </c>
      <c r="O108">
        <f>(I108*21)/100</f>
      </c>
      <c t="s">
        <v>23</v>
      </c>
    </row>
    <row r="109" spans="1:5" ht="12.75">
      <c r="A109" s="34" t="s">
        <v>53</v>
      </c>
      <c r="E109" s="35" t="s">
        <v>49</v>
      </c>
    </row>
    <row r="110" spans="1:5" ht="51">
      <c r="A110" s="36" t="s">
        <v>55</v>
      </c>
      <c r="E110" s="37" t="s">
        <v>170</v>
      </c>
    </row>
    <row r="111" spans="1:5" ht="140.25">
      <c r="A111" t="s">
        <v>57</v>
      </c>
      <c r="E111" s="35" t="s">
        <v>166</v>
      </c>
    </row>
    <row r="112" spans="1:18" ht="12.75" customHeight="1">
      <c r="A112" s="6" t="s">
        <v>45</v>
      </c>
      <c s="6"/>
      <c s="39" t="s">
        <v>40</v>
      </c>
      <c s="6"/>
      <c s="27" t="s">
        <v>171</v>
      </c>
      <c s="6"/>
      <c s="6"/>
      <c s="6"/>
      <c s="40">
        <f>0+Q112</f>
      </c>
      <c s="6"/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25.5">
      <c r="A113" s="25" t="s">
        <v>47</v>
      </c>
      <c s="29" t="s">
        <v>172</v>
      </c>
      <c s="29" t="s">
        <v>173</v>
      </c>
      <c s="25" t="s">
        <v>49</v>
      </c>
      <c s="30" t="s">
        <v>174</v>
      </c>
      <c s="31" t="s">
        <v>75</v>
      </c>
      <c s="32">
        <v>36</v>
      </c>
      <c s="33">
        <v>0</v>
      </c>
      <c s="33">
        <f>ROUND(ROUND(H113,2)*ROUND(G113,3),2)</f>
      </c>
      <c s="31" t="s">
        <v>52</v>
      </c>
      <c r="O113">
        <f>(I113*21)/100</f>
      </c>
      <c t="s">
        <v>23</v>
      </c>
    </row>
    <row r="114" spans="1:5" ht="12.75">
      <c r="A114" s="34" t="s">
        <v>53</v>
      </c>
      <c r="E114" s="35" t="s">
        <v>49</v>
      </c>
    </row>
    <row r="115" spans="1:5" ht="25.5">
      <c r="A115" s="36" t="s">
        <v>55</v>
      </c>
      <c r="E115" s="37" t="s">
        <v>175</v>
      </c>
    </row>
    <row r="116" spans="1:5" ht="63.75">
      <c r="A116" t="s">
        <v>57</v>
      </c>
      <c r="E116" s="35" t="s">
        <v>176</v>
      </c>
    </row>
    <row r="117" spans="1:16" ht="12.75">
      <c r="A117" s="25" t="s">
        <v>47</v>
      </c>
      <c s="29" t="s">
        <v>177</v>
      </c>
      <c s="29" t="s">
        <v>178</v>
      </c>
      <c s="25" t="s">
        <v>49</v>
      </c>
      <c s="30" t="s">
        <v>179</v>
      </c>
      <c s="31" t="s">
        <v>75</v>
      </c>
      <c s="32">
        <v>36</v>
      </c>
      <c s="33">
        <v>0</v>
      </c>
      <c s="33">
        <f>ROUND(ROUND(H117,2)*ROUND(G117,3),2)</f>
      </c>
      <c s="31" t="s">
        <v>52</v>
      </c>
      <c r="O117">
        <f>(I117*21)/100</f>
      </c>
      <c t="s">
        <v>23</v>
      </c>
    </row>
    <row r="118" spans="1:5" ht="12.75">
      <c r="A118" s="34" t="s">
        <v>53</v>
      </c>
      <c r="E118" s="35" t="s">
        <v>49</v>
      </c>
    </row>
    <row r="119" spans="1:5" ht="25.5">
      <c r="A119" s="36" t="s">
        <v>55</v>
      </c>
      <c r="E119" s="37" t="s">
        <v>175</v>
      </c>
    </row>
    <row r="120" spans="1:5" ht="25.5">
      <c r="A120" t="s">
        <v>57</v>
      </c>
      <c r="E120" s="35" t="s">
        <v>180</v>
      </c>
    </row>
    <row r="121" spans="1:16" ht="12.75">
      <c r="A121" s="25" t="s">
        <v>47</v>
      </c>
      <c s="29" t="s">
        <v>181</v>
      </c>
      <c s="29" t="s">
        <v>182</v>
      </c>
      <c s="25" t="s">
        <v>49</v>
      </c>
      <c s="30" t="s">
        <v>183</v>
      </c>
      <c s="31" t="s">
        <v>184</v>
      </c>
      <c s="32">
        <v>1</v>
      </c>
      <c s="33">
        <v>0</v>
      </c>
      <c s="33">
        <f>ROUND(ROUND(H121,2)*ROUND(G121,3),2)</f>
      </c>
      <c s="31" t="s">
        <v>52</v>
      </c>
      <c r="O121">
        <f>(I121*21)/100</f>
      </c>
      <c t="s">
        <v>23</v>
      </c>
    </row>
    <row r="122" spans="1:5" ht="12.75">
      <c r="A122" s="34" t="s">
        <v>53</v>
      </c>
      <c r="E122" s="35" t="s">
        <v>49</v>
      </c>
    </row>
    <row r="123" spans="1:5" ht="25.5">
      <c r="A123" s="36" t="s">
        <v>55</v>
      </c>
      <c r="E123" s="37" t="s">
        <v>185</v>
      </c>
    </row>
    <row r="124" spans="1:5" ht="25.5">
      <c r="A124" t="s">
        <v>57</v>
      </c>
      <c r="E124" s="35" t="s">
        <v>186</v>
      </c>
    </row>
    <row r="125" spans="1:16" ht="12.75">
      <c r="A125" s="25" t="s">
        <v>47</v>
      </c>
      <c s="29" t="s">
        <v>187</v>
      </c>
      <c s="29" t="s">
        <v>188</v>
      </c>
      <c s="25" t="s">
        <v>49</v>
      </c>
      <c s="30" t="s">
        <v>189</v>
      </c>
      <c s="31" t="s">
        <v>75</v>
      </c>
      <c s="32">
        <v>7</v>
      </c>
      <c s="33">
        <v>0</v>
      </c>
      <c s="33">
        <f>ROUND(ROUND(H125,2)*ROUND(G125,3),2)</f>
      </c>
      <c s="31" t="s">
        <v>52</v>
      </c>
      <c r="O125">
        <f>(I125*21)/100</f>
      </c>
      <c t="s">
        <v>23</v>
      </c>
    </row>
    <row r="126" spans="1:5" ht="12.75">
      <c r="A126" s="34" t="s">
        <v>53</v>
      </c>
      <c r="E126" s="35" t="s">
        <v>49</v>
      </c>
    </row>
    <row r="127" spans="1:5" ht="38.25">
      <c r="A127" s="36" t="s">
        <v>55</v>
      </c>
      <c r="E127" s="37" t="s">
        <v>190</v>
      </c>
    </row>
    <row r="128" spans="1:5" ht="25.5">
      <c r="A128" t="s">
        <v>57</v>
      </c>
      <c r="E128" s="35" t="s">
        <v>191</v>
      </c>
    </row>
    <row r="129" spans="1:16" ht="12.75">
      <c r="A129" s="25" t="s">
        <v>47</v>
      </c>
      <c s="29" t="s">
        <v>192</v>
      </c>
      <c s="29" t="s">
        <v>193</v>
      </c>
      <c s="25" t="s">
        <v>49</v>
      </c>
      <c s="30" t="s">
        <v>194</v>
      </c>
      <c s="31" t="s">
        <v>75</v>
      </c>
      <c s="32">
        <v>7</v>
      </c>
      <c s="33">
        <v>0</v>
      </c>
      <c s="33">
        <f>ROUND(ROUND(H129,2)*ROUND(G129,3),2)</f>
      </c>
      <c s="31" t="s">
        <v>52</v>
      </c>
      <c r="O129">
        <f>(I129*21)/100</f>
      </c>
      <c t="s">
        <v>23</v>
      </c>
    </row>
    <row r="130" spans="1:5" ht="12.75">
      <c r="A130" s="34" t="s">
        <v>53</v>
      </c>
      <c r="E130" s="35" t="s">
        <v>49</v>
      </c>
    </row>
    <row r="131" spans="1:5" ht="51">
      <c r="A131" s="36" t="s">
        <v>55</v>
      </c>
      <c r="E131" s="37" t="s">
        <v>195</v>
      </c>
    </row>
    <row r="132" spans="1:5" ht="25.5">
      <c r="A132" t="s">
        <v>57</v>
      </c>
      <c r="E132" s="35" t="s">
        <v>180</v>
      </c>
    </row>
    <row r="133" spans="1:16" ht="12.75">
      <c r="A133" s="25" t="s">
        <v>47</v>
      </c>
      <c s="29" t="s">
        <v>196</v>
      </c>
      <c s="29" t="s">
        <v>197</v>
      </c>
      <c s="25" t="s">
        <v>49</v>
      </c>
      <c s="30" t="s">
        <v>198</v>
      </c>
      <c s="31" t="s">
        <v>75</v>
      </c>
      <c s="32">
        <v>4</v>
      </c>
      <c s="33">
        <v>0</v>
      </c>
      <c s="33">
        <f>ROUND(ROUND(H133,2)*ROUND(G133,3),2)</f>
      </c>
      <c s="31" t="s">
        <v>52</v>
      </c>
      <c r="O133">
        <f>(I133*21)/100</f>
      </c>
      <c t="s">
        <v>23</v>
      </c>
    </row>
    <row r="134" spans="1:5" ht="12.75">
      <c r="A134" s="34" t="s">
        <v>53</v>
      </c>
      <c r="E134" s="35" t="s">
        <v>49</v>
      </c>
    </row>
    <row r="135" spans="1:5" ht="38.25">
      <c r="A135" s="36" t="s">
        <v>55</v>
      </c>
      <c r="E135" s="37" t="s">
        <v>199</v>
      </c>
    </row>
    <row r="136" spans="1:5" ht="25.5">
      <c r="A136" t="s">
        <v>57</v>
      </c>
      <c r="E136" s="35" t="s">
        <v>180</v>
      </c>
    </row>
    <row r="137" spans="1:16" ht="25.5">
      <c r="A137" s="25" t="s">
        <v>47</v>
      </c>
      <c s="29" t="s">
        <v>200</v>
      </c>
      <c s="29" t="s">
        <v>201</v>
      </c>
      <c s="25" t="s">
        <v>49</v>
      </c>
      <c s="30" t="s">
        <v>202</v>
      </c>
      <c s="31" t="s">
        <v>75</v>
      </c>
      <c s="32">
        <v>4</v>
      </c>
      <c s="33">
        <v>0</v>
      </c>
      <c s="33">
        <f>ROUND(ROUND(H137,2)*ROUND(G137,3),2)</f>
      </c>
      <c s="31" t="s">
        <v>52</v>
      </c>
      <c r="O137">
        <f>(I137*21)/100</f>
      </c>
      <c t="s">
        <v>23</v>
      </c>
    </row>
    <row r="138" spans="1:5" ht="12.75">
      <c r="A138" s="34" t="s">
        <v>53</v>
      </c>
      <c r="E138" s="35" t="s">
        <v>49</v>
      </c>
    </row>
    <row r="139" spans="1:5" ht="12.75">
      <c r="A139" s="36" t="s">
        <v>55</v>
      </c>
      <c r="E139" s="37" t="s">
        <v>203</v>
      </c>
    </row>
    <row r="140" spans="1:5" ht="25.5">
      <c r="A140" t="s">
        <v>57</v>
      </c>
      <c r="E140" s="35" t="s">
        <v>204</v>
      </c>
    </row>
    <row r="141" spans="1:16" ht="25.5">
      <c r="A141" s="25" t="s">
        <v>47</v>
      </c>
      <c s="29" t="s">
        <v>205</v>
      </c>
      <c s="29" t="s">
        <v>206</v>
      </c>
      <c s="25" t="s">
        <v>49</v>
      </c>
      <c s="30" t="s">
        <v>207</v>
      </c>
      <c s="31" t="s">
        <v>70</v>
      </c>
      <c s="32">
        <v>30.063</v>
      </c>
      <c s="33">
        <v>0</v>
      </c>
      <c s="33">
        <f>ROUND(ROUND(H141,2)*ROUND(G141,3),2)</f>
      </c>
      <c s="31" t="s">
        <v>52</v>
      </c>
      <c r="O141">
        <f>(I141*21)/100</f>
      </c>
      <c t="s">
        <v>23</v>
      </c>
    </row>
    <row r="142" spans="1:5" ht="12.75">
      <c r="A142" s="34" t="s">
        <v>53</v>
      </c>
      <c r="E142" s="35" t="s">
        <v>49</v>
      </c>
    </row>
    <row r="143" spans="1:5" ht="51">
      <c r="A143" s="36" t="s">
        <v>55</v>
      </c>
      <c r="E143" s="37" t="s">
        <v>208</v>
      </c>
    </row>
    <row r="144" spans="1:5" ht="38.25">
      <c r="A144" t="s">
        <v>57</v>
      </c>
      <c r="E144" s="35" t="s">
        <v>209</v>
      </c>
    </row>
    <row r="145" spans="1:16" ht="25.5">
      <c r="A145" s="25" t="s">
        <v>47</v>
      </c>
      <c s="29" t="s">
        <v>210</v>
      </c>
      <c s="29" t="s">
        <v>211</v>
      </c>
      <c s="25" t="s">
        <v>49</v>
      </c>
      <c s="30" t="s">
        <v>212</v>
      </c>
      <c s="31" t="s">
        <v>70</v>
      </c>
      <c s="32">
        <v>30.063</v>
      </c>
      <c s="33">
        <v>0</v>
      </c>
      <c s="33">
        <f>ROUND(ROUND(H145,2)*ROUND(G145,3),2)</f>
      </c>
      <c s="31" t="s">
        <v>52</v>
      </c>
      <c r="O145">
        <f>(I145*21)/100</f>
      </c>
      <c t="s">
        <v>23</v>
      </c>
    </row>
    <row r="146" spans="1:5" ht="12.75">
      <c r="A146" s="34" t="s">
        <v>53</v>
      </c>
      <c r="E146" s="35" t="s">
        <v>49</v>
      </c>
    </row>
    <row r="147" spans="1:5" ht="51">
      <c r="A147" s="36" t="s">
        <v>55</v>
      </c>
      <c r="E147" s="37" t="s">
        <v>208</v>
      </c>
    </row>
    <row r="148" spans="1:5" ht="38.25">
      <c r="A148" t="s">
        <v>57</v>
      </c>
      <c r="E148" s="35" t="s">
        <v>209</v>
      </c>
    </row>
    <row r="149" spans="1:16" ht="12.75">
      <c r="A149" s="25" t="s">
        <v>47</v>
      </c>
      <c s="29" t="s">
        <v>213</v>
      </c>
      <c s="29" t="s">
        <v>214</v>
      </c>
      <c s="25" t="s">
        <v>49</v>
      </c>
      <c s="30" t="s">
        <v>215</v>
      </c>
      <c s="31" t="s">
        <v>75</v>
      </c>
      <c s="32">
        <v>2</v>
      </c>
      <c s="33">
        <v>0</v>
      </c>
      <c s="33">
        <f>ROUND(ROUND(H149,2)*ROUND(G149,3),2)</f>
      </c>
      <c s="31" t="s">
        <v>52</v>
      </c>
      <c r="O149">
        <f>(I149*21)/100</f>
      </c>
      <c t="s">
        <v>23</v>
      </c>
    </row>
    <row r="150" spans="1:5" ht="12.75">
      <c r="A150" s="34" t="s">
        <v>53</v>
      </c>
      <c r="E150" s="35" t="s">
        <v>49</v>
      </c>
    </row>
    <row r="151" spans="1:5" ht="25.5">
      <c r="A151" s="36" t="s">
        <v>55</v>
      </c>
      <c r="E151" s="37" t="s">
        <v>216</v>
      </c>
    </row>
    <row r="152" spans="1:5" ht="63.75">
      <c r="A152" t="s">
        <v>57</v>
      </c>
      <c r="E152" s="35" t="s">
        <v>217</v>
      </c>
    </row>
    <row r="153" spans="1:16" ht="12.75">
      <c r="A153" s="25" t="s">
        <v>47</v>
      </c>
      <c s="29" t="s">
        <v>218</v>
      </c>
      <c s="29" t="s">
        <v>219</v>
      </c>
      <c s="25" t="s">
        <v>49</v>
      </c>
      <c s="30" t="s">
        <v>220</v>
      </c>
      <c s="31" t="s">
        <v>75</v>
      </c>
      <c s="32">
        <v>2</v>
      </c>
      <c s="33">
        <v>0</v>
      </c>
      <c s="33">
        <f>ROUND(ROUND(H153,2)*ROUND(G153,3),2)</f>
      </c>
      <c s="31" t="s">
        <v>52</v>
      </c>
      <c r="O153">
        <f>(I153*21)/100</f>
      </c>
      <c t="s">
        <v>23</v>
      </c>
    </row>
    <row r="154" spans="1:5" ht="12.75">
      <c r="A154" s="34" t="s">
        <v>53</v>
      </c>
      <c r="E154" s="35" t="s">
        <v>49</v>
      </c>
    </row>
    <row r="155" spans="1:5" ht="25.5">
      <c r="A155" s="36" t="s">
        <v>55</v>
      </c>
      <c r="E155" s="37" t="s">
        <v>216</v>
      </c>
    </row>
    <row r="156" spans="1:5" ht="25.5">
      <c r="A156" t="s">
        <v>57</v>
      </c>
      <c r="E156" s="35" t="s">
        <v>221</v>
      </c>
    </row>
    <row r="157" spans="1:16" ht="12.75">
      <c r="A157" s="25" t="s">
        <v>47</v>
      </c>
      <c s="29" t="s">
        <v>222</v>
      </c>
      <c s="29" t="s">
        <v>223</v>
      </c>
      <c s="25" t="s">
        <v>49</v>
      </c>
      <c s="30" t="s">
        <v>224</v>
      </c>
      <c s="31" t="s">
        <v>184</v>
      </c>
      <c s="32">
        <v>1</v>
      </c>
      <c s="33">
        <v>0</v>
      </c>
      <c s="33">
        <f>ROUND(ROUND(H157,2)*ROUND(G157,3),2)</f>
      </c>
      <c s="31" t="s">
        <v>52</v>
      </c>
      <c r="O157">
        <f>(I157*21)/100</f>
      </c>
      <c t="s">
        <v>23</v>
      </c>
    </row>
    <row r="158" spans="1:5" ht="12.75">
      <c r="A158" s="34" t="s">
        <v>53</v>
      </c>
      <c r="E158" s="35" t="s">
        <v>49</v>
      </c>
    </row>
    <row r="159" spans="1:5" ht="25.5">
      <c r="A159" s="36" t="s">
        <v>55</v>
      </c>
      <c r="E159" s="37" t="s">
        <v>185</v>
      </c>
    </row>
    <row r="160" spans="1:5" ht="25.5">
      <c r="A160" t="s">
        <v>57</v>
      </c>
      <c r="E160" s="35" t="s">
        <v>225</v>
      </c>
    </row>
    <row r="161" spans="1:16" ht="25.5">
      <c r="A161" s="25" t="s">
        <v>47</v>
      </c>
      <c s="29" t="s">
        <v>226</v>
      </c>
      <c s="29" t="s">
        <v>227</v>
      </c>
      <c s="25" t="s">
        <v>49</v>
      </c>
      <c s="30" t="s">
        <v>228</v>
      </c>
      <c s="31" t="s">
        <v>75</v>
      </c>
      <c s="32">
        <v>28</v>
      </c>
      <c s="33">
        <v>0</v>
      </c>
      <c s="33">
        <f>ROUND(ROUND(H161,2)*ROUND(G161,3),2)</f>
      </c>
      <c s="31" t="s">
        <v>52</v>
      </c>
      <c r="O161">
        <f>(I161*21)/100</f>
      </c>
      <c t="s">
        <v>23</v>
      </c>
    </row>
    <row r="162" spans="1:5" ht="12.75">
      <c r="A162" s="34" t="s">
        <v>53</v>
      </c>
      <c r="E162" s="35" t="s">
        <v>49</v>
      </c>
    </row>
    <row r="163" spans="1:5" ht="25.5">
      <c r="A163" s="36" t="s">
        <v>55</v>
      </c>
      <c r="E163" s="37" t="s">
        <v>229</v>
      </c>
    </row>
    <row r="164" spans="1:5" ht="63.75">
      <c r="A164" t="s">
        <v>57</v>
      </c>
      <c r="E164" s="35" t="s">
        <v>217</v>
      </c>
    </row>
    <row r="165" spans="1:16" ht="12.75">
      <c r="A165" s="25" t="s">
        <v>47</v>
      </c>
      <c s="29" t="s">
        <v>230</v>
      </c>
      <c s="29" t="s">
        <v>231</v>
      </c>
      <c s="25" t="s">
        <v>49</v>
      </c>
      <c s="30" t="s">
        <v>232</v>
      </c>
      <c s="31" t="s">
        <v>75</v>
      </c>
      <c s="32">
        <v>28</v>
      </c>
      <c s="33">
        <v>0</v>
      </c>
      <c s="33">
        <f>ROUND(ROUND(H165,2)*ROUND(G165,3),2)</f>
      </c>
      <c s="31" t="s">
        <v>52</v>
      </c>
      <c r="O165">
        <f>(I165*21)/100</f>
      </c>
      <c t="s">
        <v>23</v>
      </c>
    </row>
    <row r="166" spans="1:5" ht="12.75">
      <c r="A166" s="34" t="s">
        <v>53</v>
      </c>
      <c r="E166" s="35" t="s">
        <v>49</v>
      </c>
    </row>
    <row r="167" spans="1:5" ht="25.5">
      <c r="A167" s="36" t="s">
        <v>55</v>
      </c>
      <c r="E167" s="37" t="s">
        <v>229</v>
      </c>
    </row>
    <row r="168" spans="1:5" ht="25.5">
      <c r="A168" t="s">
        <v>57</v>
      </c>
      <c r="E168" s="35" t="s">
        <v>221</v>
      </c>
    </row>
    <row r="169" spans="1:16" ht="12.75">
      <c r="A169" s="25" t="s">
        <v>47</v>
      </c>
      <c s="29" t="s">
        <v>233</v>
      </c>
      <c s="29" t="s">
        <v>234</v>
      </c>
      <c s="25" t="s">
        <v>49</v>
      </c>
      <c s="30" t="s">
        <v>235</v>
      </c>
      <c s="31" t="s">
        <v>184</v>
      </c>
      <c s="32">
        <v>1</v>
      </c>
      <c s="33">
        <v>0</v>
      </c>
      <c s="33">
        <f>ROUND(ROUND(H169,2)*ROUND(G169,3),2)</f>
      </c>
      <c s="31" t="s">
        <v>52</v>
      </c>
      <c r="O169">
        <f>(I169*21)/100</f>
      </c>
      <c t="s">
        <v>23</v>
      </c>
    </row>
    <row r="170" spans="1:5" ht="12.75">
      <c r="A170" s="34" t="s">
        <v>53</v>
      </c>
      <c r="E170" s="35" t="s">
        <v>49</v>
      </c>
    </row>
    <row r="171" spans="1:5" ht="25.5">
      <c r="A171" s="36" t="s">
        <v>55</v>
      </c>
      <c r="E171" s="37" t="s">
        <v>185</v>
      </c>
    </row>
    <row r="172" spans="1:5" ht="25.5">
      <c r="A172" t="s">
        <v>57</v>
      </c>
      <c r="E172" s="35" t="s">
        <v>225</v>
      </c>
    </row>
    <row r="173" spans="1:16" ht="12.75">
      <c r="A173" s="25" t="s">
        <v>47</v>
      </c>
      <c s="29" t="s">
        <v>236</v>
      </c>
      <c s="29" t="s">
        <v>237</v>
      </c>
      <c s="25" t="s">
        <v>49</v>
      </c>
      <c s="30" t="s">
        <v>238</v>
      </c>
      <c s="31" t="s">
        <v>96</v>
      </c>
      <c s="32">
        <v>1.5</v>
      </c>
      <c s="33">
        <v>0</v>
      </c>
      <c s="33">
        <f>ROUND(ROUND(H173,2)*ROUND(G173,3),2)</f>
      </c>
      <c s="31" t="s">
        <v>52</v>
      </c>
      <c r="O173">
        <f>(I173*21)/100</f>
      </c>
      <c t="s">
        <v>23</v>
      </c>
    </row>
    <row r="174" spans="1:5" ht="12.75">
      <c r="A174" s="34" t="s">
        <v>53</v>
      </c>
      <c r="E174" s="35" t="s">
        <v>49</v>
      </c>
    </row>
    <row r="175" spans="1:5" ht="38.25">
      <c r="A175" s="36" t="s">
        <v>55</v>
      </c>
      <c r="E175" s="37" t="s">
        <v>239</v>
      </c>
    </row>
    <row r="176" spans="1:5" ht="63.75">
      <c r="A176" t="s">
        <v>57</v>
      </c>
      <c r="E176" s="35" t="s">
        <v>240</v>
      </c>
    </row>
    <row r="177" spans="1:16" ht="12.75">
      <c r="A177" s="25" t="s">
        <v>47</v>
      </c>
      <c s="29" t="s">
        <v>241</v>
      </c>
      <c s="29" t="s">
        <v>242</v>
      </c>
      <c s="25" t="s">
        <v>49</v>
      </c>
      <c s="30" t="s">
        <v>243</v>
      </c>
      <c s="31" t="s">
        <v>80</v>
      </c>
      <c s="32">
        <v>0.069</v>
      </c>
      <c s="33">
        <v>0</v>
      </c>
      <c s="33">
        <f>ROUND(ROUND(H177,2)*ROUND(G177,3),2)</f>
      </c>
      <c s="31" t="s">
        <v>52</v>
      </c>
      <c r="O177">
        <f>(I177*21)/100</f>
      </c>
      <c t="s">
        <v>23</v>
      </c>
    </row>
    <row r="178" spans="1:5" ht="12.75">
      <c r="A178" s="34" t="s">
        <v>53</v>
      </c>
      <c r="E178" s="35" t="s">
        <v>49</v>
      </c>
    </row>
    <row r="179" spans="1:5" ht="25.5">
      <c r="A179" s="36" t="s">
        <v>55</v>
      </c>
      <c r="E179" s="37" t="s">
        <v>244</v>
      </c>
    </row>
    <row r="180" spans="1:5" ht="38.25">
      <c r="A180" t="s">
        <v>57</v>
      </c>
      <c r="E180" s="35" t="s">
        <v>245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